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3992" windowHeight="7932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<sst xmlns="http://schemas.openxmlformats.org/spreadsheetml/2006/main" count="143" uniqueCount="29">
  <si>
    <t>Equipe 1</t>
  </si>
  <si>
    <t>Points gagnés</t>
  </si>
  <si>
    <t>Total</t>
  </si>
  <si>
    <t>Ligne 1</t>
  </si>
  <si>
    <t>Ligne 2</t>
  </si>
  <si>
    <t>Ligne 3</t>
  </si>
  <si>
    <t>Piste 1</t>
  </si>
  <si>
    <t>Handicap</t>
  </si>
  <si>
    <t>Equipe 2</t>
  </si>
  <si>
    <t>Piste 2</t>
  </si>
  <si>
    <t>Piste 3</t>
  </si>
  <si>
    <t>Piste 4</t>
  </si>
  <si>
    <t>Piste 5</t>
  </si>
  <si>
    <t>Piste 6</t>
  </si>
  <si>
    <t>Ligne 4</t>
  </si>
  <si>
    <t>Ligne 5</t>
  </si>
  <si>
    <t>Ligne 6</t>
  </si>
  <si>
    <t>Equipe 4</t>
  </si>
  <si>
    <t>Equipe 5</t>
  </si>
  <si>
    <t>Equipe 6</t>
  </si>
  <si>
    <t>Equipe 3</t>
  </si>
  <si>
    <t>Total scratch</t>
  </si>
  <si>
    <t>Total
scratch</t>
  </si>
  <si>
    <t>Total général</t>
  </si>
  <si>
    <t>Total points</t>
  </si>
  <si>
    <t>2 ème Période</t>
  </si>
  <si>
    <t>5 ème Journée</t>
  </si>
  <si>
    <t>Résultats Doublette Journée du 02/03/2023</t>
  </si>
  <si>
    <t>Lecordier Manu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</si>
</sst>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19" xfId="0" applyFont="1" applyBorder="1" applyAlignment="1" quotePrefix="1">
      <alignment horizontal="left" vertical="center"/>
    </xf>
    <xf numFmtId="0" fontId="6" fillId="0" borderId="18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33" borderId="42" xfId="0" applyFont="1" applyFill="1" applyBorder="1" applyAlignment="1" quotePrefix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1%20Saisie%20R&#233;sulta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2-J1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9">
        <row r="8">
          <cell r="D8">
            <v>17</v>
          </cell>
        </row>
        <row r="9">
          <cell r="D9">
            <v>31</v>
          </cell>
        </row>
        <row r="10">
          <cell r="D10">
            <v>42</v>
          </cell>
        </row>
        <row r="11">
          <cell r="D11">
            <v>31</v>
          </cell>
        </row>
        <row r="12">
          <cell r="D12">
            <v>30</v>
          </cell>
        </row>
        <row r="13">
          <cell r="D13">
            <v>40</v>
          </cell>
        </row>
        <row r="14">
          <cell r="D14">
            <v>20</v>
          </cell>
        </row>
        <row r="15">
          <cell r="D15">
            <v>21</v>
          </cell>
        </row>
        <row r="16">
          <cell r="D16">
            <v>30</v>
          </cell>
        </row>
        <row r="17">
          <cell r="D17">
            <v>35</v>
          </cell>
        </row>
        <row r="18">
          <cell r="D18">
            <v>31</v>
          </cell>
        </row>
        <row r="19">
          <cell r="D19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A2" t="str">
            <v>Delafosse Nicolas</v>
          </cell>
        </row>
        <row r="3">
          <cell r="A3" t="str">
            <v>Lecarpentier Denis</v>
          </cell>
        </row>
        <row r="5">
          <cell r="A5" t="str">
            <v>Ganné Gilles</v>
          </cell>
        </row>
        <row r="7">
          <cell r="A7" t="str">
            <v>Levesque Bernard</v>
          </cell>
        </row>
        <row r="8">
          <cell r="A8" t="str">
            <v>Gresselin Cyrille</v>
          </cell>
        </row>
        <row r="9">
          <cell r="A9" t="str">
            <v>Mercier Guy</v>
          </cell>
        </row>
        <row r="11">
          <cell r="A11" t="str">
            <v>Clavier Fanfan</v>
          </cell>
        </row>
        <row r="13">
          <cell r="A13" t="str">
            <v>Mercier Régine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4">
          <cell r="A4" t="str">
            <v>Gadais Cathy</v>
          </cell>
        </row>
        <row r="6">
          <cell r="A6" t="str">
            <v>Gadais Alain</v>
          </cell>
        </row>
        <row r="10">
          <cell r="A10" t="str">
            <v>Delafosse Florian</v>
          </cell>
        </row>
        <row r="12">
          <cell r="A12" t="str">
            <v>Morel Anne-Gaelle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2" t="s">
        <v>27</v>
      </c>
      <c r="C1" s="62"/>
      <c r="D1" s="62"/>
      <c r="E1" s="62"/>
      <c r="F1" s="62"/>
      <c r="G1" s="62"/>
      <c r="H1" s="62"/>
      <c r="I1" s="62"/>
    </row>
    <row r="2" spans="3:7" ht="17.25">
      <c r="C2" s="2"/>
      <c r="D2" s="2"/>
      <c r="E2" s="2"/>
      <c r="F2" s="2"/>
      <c r="G2" s="2"/>
    </row>
    <row r="3" spans="2:9" ht="17.25">
      <c r="B3" s="63" t="s">
        <v>25</v>
      </c>
      <c r="C3" s="64"/>
      <c r="D3" s="64"/>
      <c r="E3" s="64"/>
      <c r="F3" s="64"/>
      <c r="G3" s="64"/>
      <c r="H3" s="64"/>
      <c r="I3" s="64"/>
    </row>
    <row r="4" spans="2:9" ht="17.25">
      <c r="B4" s="65" t="s">
        <v>26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67" t="s">
        <v>6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7</v>
      </c>
      <c r="C8" s="16" t="str">
        <f>Feuil7!C8</f>
        <v>Equipe 4</v>
      </c>
      <c r="D8" s="17" t="s">
        <v>3</v>
      </c>
      <c r="E8" s="18" t="s">
        <v>4</v>
      </c>
      <c r="F8" s="19" t="s">
        <v>5</v>
      </c>
      <c r="G8" s="20" t="s">
        <v>2</v>
      </c>
    </row>
    <row r="9" spans="2:7" ht="30" customHeight="1">
      <c r="B9" s="21">
        <f>Feuil7!B8</f>
        <v>20</v>
      </c>
      <c r="C9" s="22" t="str">
        <f>Feuil7!A8</f>
        <v>Gresselin Cyrille</v>
      </c>
      <c r="D9" s="23">
        <v>178</v>
      </c>
      <c r="E9" s="24">
        <v>210</v>
      </c>
      <c r="F9" s="25">
        <v>189</v>
      </c>
      <c r="G9" s="26">
        <f aca="true" t="shared" si="0" ref="G9:G14">IF(SUM($D$9:$F$11)=0," ",D9+E9+F9)</f>
        <v>577</v>
      </c>
    </row>
    <row r="10" spans="2:7" ht="30" customHeight="1">
      <c r="B10" s="27">
        <f>Feuil7!B9</f>
        <v>21</v>
      </c>
      <c r="C10" s="28" t="str">
        <f>Feuil7!A9</f>
        <v>Mercier Guy</v>
      </c>
      <c r="D10" s="29">
        <v>141</v>
      </c>
      <c r="E10" s="30">
        <v>170</v>
      </c>
      <c r="F10" s="31">
        <v>233</v>
      </c>
      <c r="G10" s="32">
        <f t="shared" si="0"/>
        <v>544</v>
      </c>
    </row>
    <row r="11" spans="2:7" ht="30" customHeight="1" thickBot="1">
      <c r="B11" s="33"/>
      <c r="C11" s="34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41</v>
      </c>
      <c r="C12" s="38" t="s">
        <v>21</v>
      </c>
      <c r="D12" s="39">
        <f>IF(SUM($D$9:$F$11)=0," ",D9+D10+D11)</f>
        <v>319</v>
      </c>
      <c r="E12" s="24">
        <f>IF(SUM($D$9:$F$11)=0," ",E9+E10+E11)</f>
        <v>380</v>
      </c>
      <c r="F12" s="40">
        <f>IF(SUM($D$9:$F$11)=0," ",F9+F10+F11)</f>
        <v>422</v>
      </c>
      <c r="G12" s="26">
        <f t="shared" si="0"/>
        <v>1121</v>
      </c>
    </row>
    <row r="13" spans="2:7" ht="30" customHeight="1" thickBot="1">
      <c r="B13" s="41"/>
      <c r="C13" s="42" t="s">
        <v>7</v>
      </c>
      <c r="D13" s="43">
        <f>$B$12</f>
        <v>41</v>
      </c>
      <c r="E13" s="30">
        <f>$B$12</f>
        <v>41</v>
      </c>
      <c r="F13" s="44">
        <f>$B$12</f>
        <v>41</v>
      </c>
      <c r="G13" s="32">
        <f t="shared" si="0"/>
        <v>123</v>
      </c>
    </row>
    <row r="14" spans="2:9" ht="30" customHeight="1" thickBot="1">
      <c r="B14" s="41"/>
      <c r="C14" s="42" t="s">
        <v>23</v>
      </c>
      <c r="D14" s="45">
        <f>IF(SUM($D$9:$F$11)=0," ",D12+D13)</f>
        <v>360</v>
      </c>
      <c r="E14" s="36">
        <f>IF(SUM($D$9:$F$11)=0," ",E12+E13)</f>
        <v>421</v>
      </c>
      <c r="F14" s="46">
        <f>IF(SUM($D$9:$F$11)=0," ",F12+F13)</f>
        <v>463</v>
      </c>
      <c r="G14" s="37">
        <f t="shared" si="0"/>
        <v>1244</v>
      </c>
      <c r="I14" s="1" t="s">
        <v>24</v>
      </c>
    </row>
    <row r="15" spans="2:9" ht="30" customHeight="1" thickBot="1">
      <c r="B15" s="47"/>
      <c r="C15" s="48" t="s">
        <v>1</v>
      </c>
      <c r="D15" s="49">
        <f>IF(AND(D9+D10+D11=0)," ",IF(D14&gt;D25,2,(IF(D14&lt;D25,0,(IF(D14=D25,1))))))</f>
        <v>0</v>
      </c>
      <c r="E15" s="49">
        <f>IF(AND(E9+E10+E11=0)," ",IF(E14&gt;E25,2,(IF(E14&lt;E25,0,(IF(E14=E25,1))))))</f>
        <v>2</v>
      </c>
      <c r="F15" s="49">
        <f>IF(AND(F9+F10+F11=0)," ",IF(F14&gt;F25,2,(IF(F14&lt;F25,0,(IF(F14=F25,1))))))</f>
        <v>2</v>
      </c>
      <c r="G15" s="49">
        <f>IF(AND(G9+G10+G11=0)," ",IF(G14&gt;G25,2,(IF(G14&lt;G25,0,(IF(G14=G25,1))))))</f>
        <v>2</v>
      </c>
      <c r="I15" s="1">
        <f>IF(SUM($D$9:$F$11)=0," ",D15+E15+F15+G15)</f>
        <v>6</v>
      </c>
    </row>
    <row r="16" spans="2:7" ht="30" customHeight="1" thickBot="1">
      <c r="B16" s="47"/>
      <c r="C16" s="47"/>
      <c r="D16" s="13"/>
      <c r="E16" s="13"/>
      <c r="F16" s="13"/>
      <c r="G16" s="13"/>
    </row>
    <row r="17" spans="2:7" ht="19.5" customHeight="1" thickBot="1">
      <c r="B17" s="47"/>
      <c r="C17" s="47"/>
      <c r="D17" s="59" t="s">
        <v>9</v>
      </c>
      <c r="E17" s="60"/>
      <c r="F17" s="61"/>
      <c r="G17" s="14"/>
    </row>
    <row r="18" spans="2:7" ht="19.5" customHeight="1" thickBot="1">
      <c r="B18" s="47"/>
      <c r="C18" s="47"/>
      <c r="D18" s="15"/>
      <c r="E18" s="15"/>
      <c r="F18" s="14"/>
      <c r="G18" s="14"/>
    </row>
    <row r="19" spans="2:7" ht="30" customHeight="1" thickBot="1">
      <c r="B19" s="16" t="s">
        <v>7</v>
      </c>
      <c r="C19" s="50" t="str">
        <f>Feuil7!C4</f>
        <v>Equipe 2</v>
      </c>
      <c r="D19" s="17" t="s">
        <v>3</v>
      </c>
      <c r="E19" s="18" t="s">
        <v>4</v>
      </c>
      <c r="F19" s="19" t="s">
        <v>5</v>
      </c>
      <c r="G19" s="51" t="s">
        <v>22</v>
      </c>
    </row>
    <row r="20" spans="2:7" ht="30" customHeight="1">
      <c r="B20" s="21">
        <f>Feuil7!B4</f>
        <v>42</v>
      </c>
      <c r="C20" s="22" t="str">
        <f>Feuil7!A4</f>
        <v>Gadais Cathy</v>
      </c>
      <c r="D20" s="23">
        <v>178</v>
      </c>
      <c r="E20" s="24">
        <v>189</v>
      </c>
      <c r="F20" s="25">
        <v>183</v>
      </c>
      <c r="G20" s="26">
        <f aca="true" t="shared" si="1" ref="G20:G25">IF(SUM($D$20:$F$22)=0," ",D20+E20+F20)</f>
        <v>550</v>
      </c>
    </row>
    <row r="21" spans="2:7" ht="30" customHeight="1">
      <c r="B21" s="27">
        <f>Feuil7!B5</f>
        <v>31</v>
      </c>
      <c r="C21" s="28" t="str">
        <f>Feuil7!A5</f>
        <v>Ganné Gilles</v>
      </c>
      <c r="D21" s="29">
        <v>147</v>
      </c>
      <c r="E21" s="30">
        <v>147</v>
      </c>
      <c r="F21" s="31">
        <v>148</v>
      </c>
      <c r="G21" s="32">
        <f t="shared" si="1"/>
        <v>442</v>
      </c>
    </row>
    <row r="22" spans="2:7" ht="30" customHeight="1" thickBot="1">
      <c r="B22" s="33"/>
      <c r="C22" s="34"/>
      <c r="D22" s="35"/>
      <c r="E22" s="36"/>
      <c r="F22" s="15"/>
      <c r="G22" s="52">
        <f t="shared" si="1"/>
        <v>0</v>
      </c>
    </row>
    <row r="23" spans="2:7" ht="30" customHeight="1" thickBot="1">
      <c r="B23" s="16">
        <f>SUM(B20:B22)</f>
        <v>73</v>
      </c>
      <c r="C23" s="38" t="s">
        <v>21</v>
      </c>
      <c r="D23" s="39">
        <f>IF(SUM($D$20:$F$22)=0," ",D20+D21+D22)</f>
        <v>325</v>
      </c>
      <c r="E23" s="24">
        <f>IF(SUM($D$20:$F$22)=0," ",E20+E21+E22)</f>
        <v>336</v>
      </c>
      <c r="F23" s="40">
        <f>IF(SUM($D$20:$F$22)=0," ",F20+F21+F22)</f>
        <v>331</v>
      </c>
      <c r="G23" s="26">
        <f t="shared" si="1"/>
        <v>992</v>
      </c>
    </row>
    <row r="24" spans="2:7" ht="30" customHeight="1" thickBot="1">
      <c r="B24" s="41"/>
      <c r="C24" s="42" t="s">
        <v>7</v>
      </c>
      <c r="D24" s="43">
        <f>$B$23</f>
        <v>73</v>
      </c>
      <c r="E24" s="30">
        <f>$B$23</f>
        <v>73</v>
      </c>
      <c r="F24" s="44">
        <f>$B$23</f>
        <v>73</v>
      </c>
      <c r="G24" s="32">
        <f t="shared" si="1"/>
        <v>219</v>
      </c>
    </row>
    <row r="25" spans="2:9" ht="30" customHeight="1" thickBot="1">
      <c r="B25" s="41"/>
      <c r="C25" s="42" t="s">
        <v>23</v>
      </c>
      <c r="D25" s="53">
        <f>IF(SUM($D$20:$F$22)=0," ",D23+D24)</f>
        <v>398</v>
      </c>
      <c r="E25" s="54">
        <f>IF(SUM($D$20:$F$22)=0," ",E23+E24)</f>
        <v>409</v>
      </c>
      <c r="F25" s="55">
        <f>IF(SUM($D$20:$F$22)=0," ",F23+F24)</f>
        <v>404</v>
      </c>
      <c r="G25" s="37">
        <f t="shared" si="1"/>
        <v>1211</v>
      </c>
      <c r="I25" s="1" t="s">
        <v>24</v>
      </c>
    </row>
    <row r="26" spans="2:9" ht="30" customHeight="1" thickBot="1">
      <c r="B26" s="47"/>
      <c r="C26" s="48" t="s">
        <v>1</v>
      </c>
      <c r="D26" s="49">
        <f>IF(AND(D20+D21+D22=0)," ",IF(D25&gt;D14,2,(IF(D25&lt;D14,0,(IF(D25=D14,1))))))</f>
        <v>2</v>
      </c>
      <c r="E26" s="49">
        <f>IF(AND(E20+E21+E22=0)," ",IF(E25&gt;E14,2,(IF(E25&lt;E14,0,(IF(E25=E14,1))))))</f>
        <v>0</v>
      </c>
      <c r="F26" s="49">
        <f>IF(AND(F20+F21+F22=0)," ",IF(F25&gt;F14,2,(IF(F25&lt;F14,0,(IF(F25=F14,1))))))</f>
        <v>0</v>
      </c>
      <c r="G26" s="49">
        <f>IF(AND(G20+G21+G22=0)," ",IF(G25&gt;G14,2,(IF(G25&lt;G14,0,(IF(G25=G14,1))))))</f>
        <v>0</v>
      </c>
      <c r="I26" s="1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2" t="str">
        <f>Feuil1!B1</f>
        <v>Résultats Doublette Journée du 02/03/2023</v>
      </c>
      <c r="C1" s="62"/>
      <c r="D1" s="62"/>
      <c r="E1" s="62"/>
      <c r="F1" s="62"/>
      <c r="G1" s="62"/>
      <c r="H1" s="62"/>
      <c r="I1" s="62"/>
    </row>
    <row r="2" spans="3:7" ht="17.25">
      <c r="C2" s="2"/>
      <c r="D2" s="2"/>
      <c r="E2" s="2"/>
      <c r="F2" s="2"/>
      <c r="G2" s="2"/>
    </row>
    <row r="3" spans="2:9" ht="17.25">
      <c r="B3" s="64" t="str">
        <f>Feuil1!B3</f>
        <v>2 ème Période</v>
      </c>
      <c r="C3" s="64"/>
      <c r="D3" s="64"/>
      <c r="E3" s="64"/>
      <c r="F3" s="64"/>
      <c r="G3" s="64"/>
      <c r="H3" s="64"/>
      <c r="I3" s="64"/>
    </row>
    <row r="4" spans="2:9" ht="17.25">
      <c r="B4" s="66" t="str">
        <f>Feuil1!B4</f>
        <v>5 ème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59" t="s">
        <v>10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7</v>
      </c>
      <c r="C8" s="50" t="str">
        <f>Feuil7!C2</f>
        <v>Equipe 1</v>
      </c>
      <c r="D8" s="17" t="s">
        <v>3</v>
      </c>
      <c r="E8" s="18" t="s">
        <v>4</v>
      </c>
      <c r="F8" s="19" t="s">
        <v>5</v>
      </c>
      <c r="G8" s="20" t="s">
        <v>2</v>
      </c>
    </row>
    <row r="9" spans="2:7" ht="30" customHeight="1">
      <c r="B9" s="21">
        <f>Feuil7!B2</f>
        <v>17</v>
      </c>
      <c r="C9" s="22" t="str">
        <f>Feuil7!A2</f>
        <v>Delafosse Nicolas</v>
      </c>
      <c r="D9" s="23">
        <v>153</v>
      </c>
      <c r="E9" s="24">
        <v>155</v>
      </c>
      <c r="F9" s="25">
        <v>187</v>
      </c>
      <c r="G9" s="26">
        <f aca="true" t="shared" si="0" ref="G9:G14">IF(SUM($D$9:$F$11)=0," ",D9+E9+F9)</f>
        <v>495</v>
      </c>
    </row>
    <row r="10" spans="2:7" ht="30" customHeight="1">
      <c r="B10" s="27">
        <v>28</v>
      </c>
      <c r="C10" s="28" t="s">
        <v>28</v>
      </c>
      <c r="D10" s="29">
        <v>203</v>
      </c>
      <c r="E10" s="30">
        <v>221</v>
      </c>
      <c r="F10" s="31">
        <v>180</v>
      </c>
      <c r="G10" s="32">
        <f t="shared" si="0"/>
        <v>604</v>
      </c>
    </row>
    <row r="11" spans="2:7" ht="30" customHeight="1" thickBot="1">
      <c r="B11" s="33"/>
      <c r="C11" s="34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45</v>
      </c>
      <c r="C12" s="38" t="s">
        <v>21</v>
      </c>
      <c r="D12" s="39">
        <f>IF(SUM($D$9:$F$11)=0," ",D9+D10+D11)</f>
        <v>356</v>
      </c>
      <c r="E12" s="24">
        <f>IF(SUM($D$9:$F$11)=0," ",E9+E10+E11)</f>
        <v>376</v>
      </c>
      <c r="F12" s="40">
        <f>IF(SUM($D$9:$F$11)=0," ",F9+F10+F11)</f>
        <v>367</v>
      </c>
      <c r="G12" s="26">
        <f t="shared" si="0"/>
        <v>1099</v>
      </c>
    </row>
    <row r="13" spans="2:7" ht="30" customHeight="1" thickBot="1">
      <c r="B13" s="41"/>
      <c r="C13" s="42" t="s">
        <v>7</v>
      </c>
      <c r="D13" s="43">
        <f>$B$12</f>
        <v>45</v>
      </c>
      <c r="E13" s="30">
        <f>$B$12</f>
        <v>45</v>
      </c>
      <c r="F13" s="44">
        <f>$B$12</f>
        <v>45</v>
      </c>
      <c r="G13" s="32">
        <f t="shared" si="0"/>
        <v>135</v>
      </c>
    </row>
    <row r="14" spans="2:9" ht="30" customHeight="1" thickBot="1">
      <c r="B14" s="41"/>
      <c r="C14" s="42" t="s">
        <v>23</v>
      </c>
      <c r="D14" s="45">
        <f>IF(SUM($D$9:$F$11)=0," ",D12+D13)</f>
        <v>401</v>
      </c>
      <c r="E14" s="36">
        <f>IF(SUM($D$9:$F$11)=0," ",E12+E13)</f>
        <v>421</v>
      </c>
      <c r="F14" s="46">
        <f>IF(SUM($D$9:$F$11)=0," ",F12+F13)</f>
        <v>412</v>
      </c>
      <c r="G14" s="37">
        <f t="shared" si="0"/>
        <v>1234</v>
      </c>
      <c r="I14" s="1" t="s">
        <v>24</v>
      </c>
    </row>
    <row r="15" spans="2:9" ht="30" customHeight="1" thickBot="1">
      <c r="B15" s="47"/>
      <c r="C15" s="48" t="s">
        <v>1</v>
      </c>
      <c r="D15" s="49">
        <f>IF(AND(D9+D10+D11=0)," ",IF(D14&gt;D25,2,(IF(D14&lt;D25,0,(IF(D14=D25,1))))))</f>
        <v>0</v>
      </c>
      <c r="E15" s="49">
        <f>IF(AND(E9+E10+E11=0)," ",IF(E14&gt;E25,2,(IF(E14&lt;E25,0,(IF(E14=E25,1))))))</f>
        <v>0</v>
      </c>
      <c r="F15" s="49">
        <f>IF(AND(F9+F10+F11=0)," ",IF(F14&gt;F25,2,(IF(F14&lt;F25,0,(IF(F14=F25,1))))))</f>
        <v>2</v>
      </c>
      <c r="G15" s="49">
        <f>IF(AND(G9+G10+G11=0)," ",IF(G14&gt;G25,2,(IF(G14&lt;G25,0,(IF(G14=G25,1))))))</f>
        <v>0</v>
      </c>
      <c r="I15" s="1">
        <f>IF(SUM($D$9:$F$11)=0," ",D15+E15+F15+G15)</f>
        <v>2</v>
      </c>
    </row>
    <row r="16" spans="2:7" ht="30" customHeight="1" thickBot="1">
      <c r="B16" s="47"/>
      <c r="C16" s="47"/>
      <c r="D16" s="13"/>
      <c r="E16" s="13"/>
      <c r="F16" s="13"/>
      <c r="G16" s="13"/>
    </row>
    <row r="17" spans="2:7" ht="19.5" customHeight="1" thickBot="1">
      <c r="B17" s="47"/>
      <c r="C17" s="47"/>
      <c r="D17" s="59" t="s">
        <v>11</v>
      </c>
      <c r="E17" s="60"/>
      <c r="F17" s="61"/>
      <c r="G17" s="14"/>
    </row>
    <row r="18" spans="2:7" ht="19.5" customHeight="1" thickBot="1">
      <c r="B18" s="47"/>
      <c r="C18" s="47"/>
      <c r="D18" s="15"/>
      <c r="E18" s="15"/>
      <c r="F18" s="14"/>
      <c r="G18" s="14"/>
    </row>
    <row r="19" spans="2:7" ht="30" customHeight="1" thickBot="1">
      <c r="B19" s="16" t="s">
        <v>7</v>
      </c>
      <c r="C19" s="50" t="str">
        <f>Feuil7!C10</f>
        <v>Equipe 5</v>
      </c>
      <c r="D19" s="17" t="s">
        <v>3</v>
      </c>
      <c r="E19" s="18" t="s">
        <v>4</v>
      </c>
      <c r="F19" s="19" t="s">
        <v>5</v>
      </c>
      <c r="G19" s="51" t="s">
        <v>22</v>
      </c>
    </row>
    <row r="20" spans="2:7" ht="30" customHeight="1">
      <c r="B20" s="21">
        <f>Feuil7!B10</f>
        <v>30</v>
      </c>
      <c r="C20" s="22" t="str">
        <f>Feuil7!A10</f>
        <v>Delafosse Florian</v>
      </c>
      <c r="D20" s="23">
        <v>233</v>
      </c>
      <c r="E20" s="24">
        <v>178</v>
      </c>
      <c r="F20" s="25">
        <v>149</v>
      </c>
      <c r="G20" s="26">
        <f aca="true" t="shared" si="1" ref="G20:G25">IF(SUM($D$20:$F$22)=0," ",D20+E20+F20)</f>
        <v>560</v>
      </c>
    </row>
    <row r="21" spans="2:7" ht="30" customHeight="1">
      <c r="B21" s="27">
        <f>Feuil7!B11</f>
        <v>35</v>
      </c>
      <c r="C21" s="28" t="str">
        <f>Feuil7!A11</f>
        <v>Clavier Fanfan</v>
      </c>
      <c r="D21" s="29">
        <v>166</v>
      </c>
      <c r="E21" s="30">
        <v>202</v>
      </c>
      <c r="F21" s="31">
        <v>156</v>
      </c>
      <c r="G21" s="32">
        <f t="shared" si="1"/>
        <v>524</v>
      </c>
    </row>
    <row r="22" spans="2:7" ht="30" customHeight="1" thickBot="1">
      <c r="B22" s="33"/>
      <c r="C22" s="34"/>
      <c r="D22" s="35"/>
      <c r="E22" s="36"/>
      <c r="F22" s="15"/>
      <c r="G22" s="52">
        <f t="shared" si="1"/>
        <v>0</v>
      </c>
    </row>
    <row r="23" spans="2:7" ht="30" customHeight="1" thickBot="1">
      <c r="B23" s="16">
        <f>SUM(B20:B22)</f>
        <v>65</v>
      </c>
      <c r="C23" s="38" t="s">
        <v>21</v>
      </c>
      <c r="D23" s="39">
        <f>IF(SUM($D$20:$F$22)=0," ",D20+D21+D22)</f>
        <v>399</v>
      </c>
      <c r="E23" s="24">
        <f>IF(SUM($D$20:$F$22)=0," ",E20+E21+E22)</f>
        <v>380</v>
      </c>
      <c r="F23" s="40">
        <f>IF(SUM($D$20:$F$22)=0," ",F20+F21+F22)</f>
        <v>305</v>
      </c>
      <c r="G23" s="26">
        <f t="shared" si="1"/>
        <v>1084</v>
      </c>
    </row>
    <row r="24" spans="2:7" ht="30" customHeight="1" thickBot="1">
      <c r="B24" s="41"/>
      <c r="C24" s="42" t="s">
        <v>7</v>
      </c>
      <c r="D24" s="43">
        <f>$B$23</f>
        <v>65</v>
      </c>
      <c r="E24" s="30">
        <f>$B$23</f>
        <v>65</v>
      </c>
      <c r="F24" s="44">
        <f>$B$23</f>
        <v>65</v>
      </c>
      <c r="G24" s="32">
        <f t="shared" si="1"/>
        <v>195</v>
      </c>
    </row>
    <row r="25" spans="2:9" ht="30" customHeight="1" thickBot="1">
      <c r="B25" s="41"/>
      <c r="C25" s="42" t="s">
        <v>23</v>
      </c>
      <c r="D25" s="53">
        <f>IF(SUM($D$20:$F$22)=0," ",D23+D24)</f>
        <v>464</v>
      </c>
      <c r="E25" s="54">
        <f>IF(SUM($D$20:$F$22)=0," ",E23+E24)</f>
        <v>445</v>
      </c>
      <c r="F25" s="55">
        <f>IF(SUM($D$20:$F$22)=0," ",F23+F24)</f>
        <v>370</v>
      </c>
      <c r="G25" s="37">
        <f t="shared" si="1"/>
        <v>1279</v>
      </c>
      <c r="I25" s="1" t="s">
        <v>24</v>
      </c>
    </row>
    <row r="26" spans="2:9" ht="30" customHeight="1" thickBot="1">
      <c r="B26" s="47"/>
      <c r="C26" s="48" t="s">
        <v>1</v>
      </c>
      <c r="D26" s="49">
        <f>IF(AND(D20+D21+D22=0)," ",IF(D25&gt;D14,2,(IF(D25&lt;D14,0,(IF(D25=D14,1))))))</f>
        <v>2</v>
      </c>
      <c r="E26" s="49">
        <f>IF(AND(E20+E21+E22=0)," ",IF(E25&gt;E14,2,(IF(E25&lt;E14,0,(IF(E25=E14,1))))))</f>
        <v>2</v>
      </c>
      <c r="F26" s="49">
        <f>IF(AND(F20+F21+F22=0)," ",IF(F25&gt;F14,2,(IF(F25&lt;F14,0,(IF(F25=F14,1))))))</f>
        <v>0</v>
      </c>
      <c r="G26" s="49">
        <f>IF(AND(G20+G21+G22=0)," ",IF(G25&gt;G14,2,(IF(G25&lt;G14,0,(IF(G25=G14,1))))))</f>
        <v>2</v>
      </c>
      <c r="I26" s="1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2" t="str">
        <f>Feuil1!B1</f>
        <v>Résultats Doublette Journée du 02/03/2023</v>
      </c>
      <c r="C1" s="62"/>
      <c r="D1" s="62"/>
      <c r="E1" s="62"/>
      <c r="F1" s="62"/>
      <c r="G1" s="62"/>
      <c r="H1" s="62"/>
      <c r="I1" s="62"/>
    </row>
    <row r="2" spans="3:7" ht="17.25">
      <c r="C2" s="2"/>
      <c r="D2" s="2"/>
      <c r="E2" s="2"/>
      <c r="F2" s="2"/>
      <c r="G2" s="2"/>
    </row>
    <row r="3" spans="2:9" ht="17.25">
      <c r="B3" s="64" t="str">
        <f>Feuil1!B3</f>
        <v>2 ème Période</v>
      </c>
      <c r="C3" s="64"/>
      <c r="D3" s="64"/>
      <c r="E3" s="64"/>
      <c r="F3" s="64"/>
      <c r="G3" s="64"/>
      <c r="H3" s="64"/>
      <c r="I3" s="64"/>
    </row>
    <row r="4" spans="2:9" ht="17.25">
      <c r="B4" s="66" t="str">
        <f>Feuil1!B4</f>
        <v>5 ème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59" t="s">
        <v>12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7</v>
      </c>
      <c r="C8" s="50" t="str">
        <f>Feuil7!C6</f>
        <v>Equipe 3</v>
      </c>
      <c r="D8" s="17" t="s">
        <v>3</v>
      </c>
      <c r="E8" s="18" t="s">
        <v>4</v>
      </c>
      <c r="F8" s="19" t="s">
        <v>5</v>
      </c>
      <c r="G8" s="20" t="s">
        <v>2</v>
      </c>
    </row>
    <row r="9" spans="2:7" ht="30" customHeight="1">
      <c r="B9" s="21">
        <f>Feuil7!B6</f>
        <v>30</v>
      </c>
      <c r="C9" s="56" t="str">
        <f>Feuil7!A6</f>
        <v>Gadais Alain</v>
      </c>
      <c r="D9" s="23">
        <v>183</v>
      </c>
      <c r="E9" s="24">
        <v>174</v>
      </c>
      <c r="F9" s="25">
        <v>137</v>
      </c>
      <c r="G9" s="26">
        <f aca="true" t="shared" si="0" ref="G9:G14">IF(SUM($D$9:$F$11)=0," ",D9+E9+F9)</f>
        <v>494</v>
      </c>
    </row>
    <row r="10" spans="2:7" ht="30" customHeight="1">
      <c r="B10" s="27">
        <f>Feuil7!B7</f>
        <v>40</v>
      </c>
      <c r="C10" s="28" t="str">
        <f>Feuil7!A7</f>
        <v>Levesque Bernard</v>
      </c>
      <c r="D10" s="29">
        <v>146</v>
      </c>
      <c r="E10" s="30">
        <v>180</v>
      </c>
      <c r="F10" s="31">
        <v>193</v>
      </c>
      <c r="G10" s="32">
        <f t="shared" si="0"/>
        <v>519</v>
      </c>
    </row>
    <row r="11" spans="2:7" ht="30" customHeight="1" thickBot="1">
      <c r="B11" s="33"/>
      <c r="C11" s="34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70</v>
      </c>
      <c r="C12" s="38" t="s">
        <v>21</v>
      </c>
      <c r="D12" s="39">
        <f>IF(SUM($D$9:$F$11)=0," ",D9+D10+D11)</f>
        <v>329</v>
      </c>
      <c r="E12" s="24">
        <f>IF(SUM($D$9:$F$11)=0," ",E9+E10+E11)</f>
        <v>354</v>
      </c>
      <c r="F12" s="40">
        <f>IF(SUM($D$9:$F$11)=0," ",F9+F10+F11)</f>
        <v>330</v>
      </c>
      <c r="G12" s="26">
        <f t="shared" si="0"/>
        <v>1013</v>
      </c>
    </row>
    <row r="13" spans="2:7" ht="30" customHeight="1" thickBot="1">
      <c r="B13" s="41"/>
      <c r="C13" s="42" t="s">
        <v>7</v>
      </c>
      <c r="D13" s="43">
        <f>$B$12</f>
        <v>70</v>
      </c>
      <c r="E13" s="30">
        <f>$B$12</f>
        <v>70</v>
      </c>
      <c r="F13" s="44">
        <f>$B$12</f>
        <v>70</v>
      </c>
      <c r="G13" s="32">
        <f t="shared" si="0"/>
        <v>210</v>
      </c>
    </row>
    <row r="14" spans="2:9" ht="30" customHeight="1" thickBot="1">
      <c r="B14" s="41"/>
      <c r="C14" s="42" t="s">
        <v>23</v>
      </c>
      <c r="D14" s="45">
        <f>IF(SUM($D$9:$F$11)=0," ",D12+D13)</f>
        <v>399</v>
      </c>
      <c r="E14" s="36">
        <f>IF(SUM($D$9:$F$11)=0," ",E12+E13)</f>
        <v>424</v>
      </c>
      <c r="F14" s="46">
        <f>IF(SUM($D$9:$F$11)=0," ",F12+F13)</f>
        <v>400</v>
      </c>
      <c r="G14" s="37">
        <f t="shared" si="0"/>
        <v>1223</v>
      </c>
      <c r="I14" s="1" t="s">
        <v>24</v>
      </c>
    </row>
    <row r="15" spans="2:9" ht="30" customHeight="1" thickBot="1">
      <c r="B15" s="47"/>
      <c r="C15" s="48" t="s">
        <v>1</v>
      </c>
      <c r="D15" s="49">
        <f>IF(AND(D9+D10+D11=0)," ",IF(D14&gt;D25,2,(IF(D14&lt;D25,0,(IF(D14=D25,1))))))</f>
        <v>2</v>
      </c>
      <c r="E15" s="49">
        <f>IF(AND(E9+E10+E11=0)," ",IF(E14&gt;E25,2,(IF(E14&lt;E25,0,(IF(E14=E25,1))))))</f>
        <v>2</v>
      </c>
      <c r="F15" s="49">
        <f>IF(AND(F9+F10+F11=0)," ",IF(F14&gt;F25,2,(IF(F14&lt;F25,0,(IF(F14=F25,1))))))</f>
        <v>0</v>
      </c>
      <c r="G15" s="49">
        <f>IF(AND(G9+G10+G11=0)," ",IF(G14&gt;G25,2,(IF(G14&lt;G25,0,(IF(G14=G25,1))))))</f>
        <v>0</v>
      </c>
      <c r="I15" s="1">
        <f>IF(SUM($D$9:$F$11)=0," ",D15+E15+F15+G15)</f>
        <v>4</v>
      </c>
    </row>
    <row r="16" spans="2:7" ht="30" customHeight="1" thickBot="1">
      <c r="B16" s="47"/>
      <c r="C16" s="47"/>
      <c r="D16" s="13"/>
      <c r="E16" s="13"/>
      <c r="F16" s="13"/>
      <c r="G16" s="13"/>
    </row>
    <row r="17" spans="2:7" ht="19.5" customHeight="1" thickBot="1">
      <c r="B17" s="47"/>
      <c r="C17" s="47"/>
      <c r="D17" s="59" t="s">
        <v>13</v>
      </c>
      <c r="E17" s="60"/>
      <c r="F17" s="61"/>
      <c r="G17" s="14"/>
    </row>
    <row r="18" spans="2:7" ht="19.5" customHeight="1" thickBot="1">
      <c r="B18" s="47"/>
      <c r="C18" s="47"/>
      <c r="D18" s="15"/>
      <c r="E18" s="15"/>
      <c r="F18" s="14"/>
      <c r="G18" s="14"/>
    </row>
    <row r="19" spans="2:7" ht="30" customHeight="1" thickBot="1">
      <c r="B19" s="16" t="s">
        <v>7</v>
      </c>
      <c r="C19" s="50" t="str">
        <f>Feuil7!C12</f>
        <v>Equipe 6</v>
      </c>
      <c r="D19" s="17" t="s">
        <v>3</v>
      </c>
      <c r="E19" s="18" t="s">
        <v>4</v>
      </c>
      <c r="F19" s="19" t="s">
        <v>5</v>
      </c>
      <c r="G19" s="51" t="s">
        <v>22</v>
      </c>
    </row>
    <row r="20" spans="2:7" ht="30" customHeight="1">
      <c r="B20" s="21">
        <f>Feuil7!B12</f>
        <v>31</v>
      </c>
      <c r="C20" s="22" t="str">
        <f>Feuil7!A12</f>
        <v>Morel Anne-Gaelle</v>
      </c>
      <c r="D20" s="23">
        <v>147</v>
      </c>
      <c r="E20" s="24">
        <v>200</v>
      </c>
      <c r="F20" s="25">
        <v>177</v>
      </c>
      <c r="G20" s="26">
        <f aca="true" t="shared" si="1" ref="G20:G25">IF(SUM($D$20:$F$22)=0," ",D20+E20+F20)</f>
        <v>524</v>
      </c>
    </row>
    <row r="21" spans="2:7" ht="30" customHeight="1">
      <c r="B21" s="27">
        <f>Feuil7!B13</f>
        <v>35</v>
      </c>
      <c r="C21" s="28" t="str">
        <f>Feuil7!A13</f>
        <v>Mercier Régine</v>
      </c>
      <c r="D21" s="29">
        <v>172</v>
      </c>
      <c r="E21" s="30">
        <v>150</v>
      </c>
      <c r="F21" s="31">
        <v>184</v>
      </c>
      <c r="G21" s="32">
        <f t="shared" si="1"/>
        <v>506</v>
      </c>
    </row>
    <row r="22" spans="2:7" ht="30" customHeight="1" thickBot="1">
      <c r="B22" s="33"/>
      <c r="C22" s="57"/>
      <c r="D22" s="35"/>
      <c r="E22" s="36"/>
      <c r="F22" s="15"/>
      <c r="G22" s="52">
        <f t="shared" si="1"/>
        <v>0</v>
      </c>
    </row>
    <row r="23" spans="2:7" ht="30" customHeight="1" thickBot="1">
      <c r="B23" s="16">
        <f>SUM(B20:B22)</f>
        <v>66</v>
      </c>
      <c r="C23" s="38" t="s">
        <v>21</v>
      </c>
      <c r="D23" s="39">
        <f>IF(SUM($D$20:$F$22)=0," ",D20+D21+D22)</f>
        <v>319</v>
      </c>
      <c r="E23" s="24">
        <f>IF(SUM($D$20:$F$22)=0," ",E20+E21+E22)</f>
        <v>350</v>
      </c>
      <c r="F23" s="40">
        <f>IF(SUM($D$20:$F$22)=0," ",F20+F21+F22)</f>
        <v>361</v>
      </c>
      <c r="G23" s="26">
        <f t="shared" si="1"/>
        <v>1030</v>
      </c>
    </row>
    <row r="24" spans="2:7" ht="30" customHeight="1" thickBot="1">
      <c r="B24" s="58"/>
      <c r="C24" s="42" t="s">
        <v>7</v>
      </c>
      <c r="D24" s="43">
        <f>$B$23</f>
        <v>66</v>
      </c>
      <c r="E24" s="30">
        <f>$B$23</f>
        <v>66</v>
      </c>
      <c r="F24" s="44">
        <f>$B$23</f>
        <v>66</v>
      </c>
      <c r="G24" s="32">
        <f t="shared" si="1"/>
        <v>198</v>
      </c>
    </row>
    <row r="25" spans="2:9" ht="30" customHeight="1" thickBot="1">
      <c r="B25" s="58"/>
      <c r="C25" s="42" t="s">
        <v>23</v>
      </c>
      <c r="D25" s="53">
        <f>IF(SUM($D$20:$F$22)=0," ",D23+D24)</f>
        <v>385</v>
      </c>
      <c r="E25" s="54">
        <f>IF(SUM($D$20:$F$22)=0," ",E23+E24)</f>
        <v>416</v>
      </c>
      <c r="F25" s="55">
        <f>IF(SUM($D$20:$F$22)=0," ",F23+F24)</f>
        <v>427</v>
      </c>
      <c r="G25" s="37">
        <f t="shared" si="1"/>
        <v>1228</v>
      </c>
      <c r="I25" s="1" t="s">
        <v>24</v>
      </c>
    </row>
    <row r="26" spans="2:9" ht="30" customHeight="1" thickBot="1">
      <c r="B26" s="13"/>
      <c r="C26" s="48" t="s">
        <v>1</v>
      </c>
      <c r="D26" s="49">
        <f>IF(AND(D20+D21+D22=0)," ",IF(D25&gt;D14,2,(IF(D25&lt;D14,0,(IF(D25=D14,1))))))</f>
        <v>0</v>
      </c>
      <c r="E26" s="49">
        <f>IF(AND(E20+E21+E22=0)," ",IF(E25&gt;E14,2,(IF(E25&lt;E14,0,(IF(E25=E14,1))))))</f>
        <v>0</v>
      </c>
      <c r="F26" s="49">
        <f>IF(AND(F20+F21+F22=0)," ",IF(F25&gt;F14,2,(IF(F25&lt;F14,0,(IF(F25=F14,1))))))</f>
        <v>2</v>
      </c>
      <c r="G26" s="49">
        <f>IF(AND(G20+G21+G22=0)," ",IF(G25&gt;G14,2,(IF(G25&lt;G14,0,(IF(G25=G14,1))))))</f>
        <v>2</v>
      </c>
      <c r="I26" s="1">
        <f>IF(SUM($D$9:$F$11)=0," ",D26+E26+F26+G26)</f>
        <v>4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2" t="str">
        <f>Feuil1!B1</f>
        <v>Résultats Doublette Journée du 02/03/2023</v>
      </c>
      <c r="C1" s="62"/>
      <c r="D1" s="62"/>
      <c r="E1" s="62"/>
      <c r="F1" s="62"/>
      <c r="G1" s="62"/>
      <c r="H1" s="62"/>
      <c r="I1" s="62"/>
    </row>
    <row r="2" spans="3:7" ht="17.25">
      <c r="C2" s="2"/>
      <c r="D2" s="2"/>
      <c r="E2" s="2"/>
      <c r="F2" s="2"/>
      <c r="G2" s="2"/>
    </row>
    <row r="3" spans="2:9" ht="17.25">
      <c r="B3" s="64" t="str">
        <f>Feuil1!B3</f>
        <v>2 ème Période</v>
      </c>
      <c r="C3" s="64"/>
      <c r="D3" s="64"/>
      <c r="E3" s="64"/>
      <c r="F3" s="64"/>
      <c r="G3" s="64"/>
      <c r="H3" s="64"/>
      <c r="I3" s="64"/>
    </row>
    <row r="4" spans="2:9" ht="17.25">
      <c r="B4" s="66" t="str">
        <f>Feuil1!B4</f>
        <v>5 ème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67" t="s">
        <v>6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7</v>
      </c>
      <c r="C8" s="50" t="str">
        <f>Feuil7!C2</f>
        <v>Equipe 1</v>
      </c>
      <c r="D8" s="17" t="s">
        <v>14</v>
      </c>
      <c r="E8" s="18" t="s">
        <v>15</v>
      </c>
      <c r="F8" s="19" t="s">
        <v>16</v>
      </c>
      <c r="G8" s="20" t="s">
        <v>2</v>
      </c>
    </row>
    <row r="9" spans="2:7" ht="30" customHeight="1">
      <c r="B9" s="21">
        <f>Feuil7!B2</f>
        <v>17</v>
      </c>
      <c r="C9" s="56" t="str">
        <f>Feuil7!A2</f>
        <v>Delafosse Nicolas</v>
      </c>
      <c r="D9" s="23">
        <v>176</v>
      </c>
      <c r="E9" s="24">
        <v>187</v>
      </c>
      <c r="F9" s="25">
        <v>192</v>
      </c>
      <c r="G9" s="26">
        <f aca="true" t="shared" si="0" ref="G9:G14">IF(SUM($D$9:$F$11)=0," ",D9+E9+F9)</f>
        <v>555</v>
      </c>
    </row>
    <row r="10" spans="2:7" ht="30" customHeight="1">
      <c r="B10" s="27"/>
      <c r="C10" s="28" t="str">
        <f>Feuil7!A3</f>
        <v>Lecarpentier Denis</v>
      </c>
      <c r="D10" s="29"/>
      <c r="E10" s="30"/>
      <c r="F10" s="31"/>
      <c r="G10" s="32">
        <f t="shared" si="0"/>
        <v>0</v>
      </c>
    </row>
    <row r="11" spans="2:7" ht="30" customHeight="1" thickBot="1">
      <c r="B11" s="33">
        <v>28</v>
      </c>
      <c r="C11" s="34" t="s">
        <v>28</v>
      </c>
      <c r="D11" s="35">
        <v>189</v>
      </c>
      <c r="E11" s="36">
        <v>214</v>
      </c>
      <c r="F11" s="15">
        <v>223</v>
      </c>
      <c r="G11" s="37">
        <f t="shared" si="0"/>
        <v>626</v>
      </c>
    </row>
    <row r="12" spans="2:7" ht="30" customHeight="1" thickBot="1">
      <c r="B12" s="16">
        <f>SUM(B9:B11)</f>
        <v>45</v>
      </c>
      <c r="C12" s="38" t="s">
        <v>21</v>
      </c>
      <c r="D12" s="39">
        <f>IF(SUM($D$9:$F$11)=0," ",D9+D10+D11)</f>
        <v>365</v>
      </c>
      <c r="E12" s="24">
        <f>IF(SUM($D$9:$F$11)=0," ",E9+E10+E11)</f>
        <v>401</v>
      </c>
      <c r="F12" s="40">
        <f>IF(SUM($D$9:$F$11)=0," ",F9+F10+F11)</f>
        <v>415</v>
      </c>
      <c r="G12" s="26">
        <f t="shared" si="0"/>
        <v>1181</v>
      </c>
    </row>
    <row r="13" spans="2:7" ht="30" customHeight="1" thickBot="1">
      <c r="B13" s="41"/>
      <c r="C13" s="42" t="s">
        <v>7</v>
      </c>
      <c r="D13" s="43">
        <f>$B$12</f>
        <v>45</v>
      </c>
      <c r="E13" s="30">
        <f>$B$12</f>
        <v>45</v>
      </c>
      <c r="F13" s="44">
        <f>$B$12</f>
        <v>45</v>
      </c>
      <c r="G13" s="32">
        <f t="shared" si="0"/>
        <v>135</v>
      </c>
    </row>
    <row r="14" spans="2:9" ht="30" customHeight="1" thickBot="1">
      <c r="B14" s="41"/>
      <c r="C14" s="42" t="s">
        <v>23</v>
      </c>
      <c r="D14" s="45">
        <f>IF(SUM($D$9:$F$11)=0," ",D12+D13)</f>
        <v>410</v>
      </c>
      <c r="E14" s="36">
        <f>IF(SUM($D$9:$F$11)=0," ",E12+E13)</f>
        <v>446</v>
      </c>
      <c r="F14" s="46">
        <f>IF(SUM($D$9:$F$11)=0," ",F12+F13)</f>
        <v>460</v>
      </c>
      <c r="G14" s="37">
        <f t="shared" si="0"/>
        <v>1316</v>
      </c>
      <c r="I14" s="1" t="s">
        <v>24</v>
      </c>
    </row>
    <row r="15" spans="2:9" ht="30" customHeight="1" thickBot="1">
      <c r="B15" s="47"/>
      <c r="C15" s="48" t="s">
        <v>1</v>
      </c>
      <c r="D15" s="49">
        <f>IF(AND(D9+D10+D11=0)," ",IF(D14&gt;D25,2,(IF(D14&lt;D25,0,(IF(D14=D25,1))))))</f>
        <v>0</v>
      </c>
      <c r="E15" s="49">
        <f>IF(AND(E9+E10+E11=0)," ",IF(E14&gt;E25,2,(IF(E14&lt;E25,0,(IF(E14=E25,1))))))</f>
        <v>0</v>
      </c>
      <c r="F15" s="49">
        <f>IF(AND(F9+F10+F11=0)," ",IF(F14&gt;F25,2,(IF(F14&lt;F25,0,(IF(F14=F25,1))))))</f>
        <v>2</v>
      </c>
      <c r="G15" s="49">
        <f>IF(AND(G9+G10+G11=0)," ",IF(G14&gt;G25,2,(IF(G14&lt;G25,0,(IF(G14=G25,1))))))</f>
        <v>2</v>
      </c>
      <c r="I15" s="1">
        <f>IF(SUM($D$9:$F$11)=0," ",D15+E15+F15+G15)</f>
        <v>4</v>
      </c>
    </row>
    <row r="16" spans="2:7" ht="30" customHeight="1" thickBot="1">
      <c r="B16" s="47"/>
      <c r="C16" s="47"/>
      <c r="D16" s="13"/>
      <c r="E16" s="13"/>
      <c r="F16" s="13"/>
      <c r="G16" s="13"/>
    </row>
    <row r="17" spans="2:7" ht="19.5" customHeight="1" thickBot="1">
      <c r="B17" s="47"/>
      <c r="C17" s="47"/>
      <c r="D17" s="59" t="s">
        <v>9</v>
      </c>
      <c r="E17" s="60"/>
      <c r="F17" s="61"/>
      <c r="G17" s="14"/>
    </row>
    <row r="18" spans="2:7" ht="19.5" customHeight="1" thickBot="1">
      <c r="B18" s="47"/>
      <c r="C18" s="47"/>
      <c r="D18" s="15"/>
      <c r="E18" s="15"/>
      <c r="F18" s="14"/>
      <c r="G18" s="14"/>
    </row>
    <row r="19" spans="2:7" ht="30" customHeight="1" thickBot="1">
      <c r="B19" s="16" t="s">
        <v>7</v>
      </c>
      <c r="C19" s="50" t="str">
        <f>Feuil7!C6</f>
        <v>Equipe 3</v>
      </c>
      <c r="D19" s="17" t="s">
        <v>14</v>
      </c>
      <c r="E19" s="18" t="s">
        <v>15</v>
      </c>
      <c r="F19" s="19" t="s">
        <v>16</v>
      </c>
      <c r="G19" s="51" t="s">
        <v>22</v>
      </c>
    </row>
    <row r="20" spans="2:7" ht="30" customHeight="1">
      <c r="B20" s="21">
        <f>Feuil7!B6</f>
        <v>30</v>
      </c>
      <c r="C20" s="22" t="str">
        <f>Feuil7!A6</f>
        <v>Gadais Alain</v>
      </c>
      <c r="D20" s="23">
        <v>205</v>
      </c>
      <c r="E20" s="24">
        <v>177</v>
      </c>
      <c r="F20" s="25">
        <v>195</v>
      </c>
      <c r="G20" s="26">
        <f aca="true" t="shared" si="1" ref="G20:G25">IF(SUM($D$20:$F$22)=0," ",D20+E20+F20)</f>
        <v>577</v>
      </c>
    </row>
    <row r="21" spans="2:7" ht="30" customHeight="1">
      <c r="B21" s="27">
        <f>Feuil7!B7</f>
        <v>40</v>
      </c>
      <c r="C21" s="28" t="str">
        <f>Feuil7!A7</f>
        <v>Levesque Bernard</v>
      </c>
      <c r="D21" s="29">
        <v>176</v>
      </c>
      <c r="E21" s="30">
        <v>202</v>
      </c>
      <c r="F21" s="31">
        <v>146</v>
      </c>
      <c r="G21" s="32">
        <f t="shared" si="1"/>
        <v>524</v>
      </c>
    </row>
    <row r="22" spans="2:7" ht="30" customHeight="1" thickBot="1">
      <c r="B22" s="33"/>
      <c r="C22" s="34"/>
      <c r="D22" s="35"/>
      <c r="E22" s="36"/>
      <c r="F22" s="15"/>
      <c r="G22" s="52">
        <f t="shared" si="1"/>
        <v>0</v>
      </c>
    </row>
    <row r="23" spans="2:7" ht="30" customHeight="1" thickBot="1">
      <c r="B23" s="16">
        <f>SUM(B20:B22)</f>
        <v>70</v>
      </c>
      <c r="C23" s="38" t="s">
        <v>21</v>
      </c>
      <c r="D23" s="39">
        <f>IF(SUM($D$20:$F$22)=0," ",D20+D21+D22)</f>
        <v>381</v>
      </c>
      <c r="E23" s="24">
        <f>IF(SUM($D$20:$F$22)=0," ",E20+E21+E22)</f>
        <v>379</v>
      </c>
      <c r="F23" s="40">
        <f>IF(SUM($D$20:$F$22)=0," ",F20+F21+F22)</f>
        <v>341</v>
      </c>
      <c r="G23" s="26">
        <f t="shared" si="1"/>
        <v>1101</v>
      </c>
    </row>
    <row r="24" spans="2:7" ht="30" customHeight="1" thickBot="1">
      <c r="B24" s="58"/>
      <c r="C24" s="42" t="s">
        <v>7</v>
      </c>
      <c r="D24" s="43">
        <f>$B$23</f>
        <v>70</v>
      </c>
      <c r="E24" s="30">
        <f>$B$23</f>
        <v>70</v>
      </c>
      <c r="F24" s="44">
        <f>$B$23</f>
        <v>70</v>
      </c>
      <c r="G24" s="32">
        <f t="shared" si="1"/>
        <v>210</v>
      </c>
    </row>
    <row r="25" spans="2:9" ht="30" customHeight="1" thickBot="1">
      <c r="B25" s="58"/>
      <c r="C25" s="42" t="s">
        <v>23</v>
      </c>
      <c r="D25" s="53">
        <f>IF(SUM($D$20:$F$22)=0," ",D23+D24)</f>
        <v>451</v>
      </c>
      <c r="E25" s="54">
        <f>IF(SUM($D$20:$F$22)=0," ",E23+E24)</f>
        <v>449</v>
      </c>
      <c r="F25" s="55">
        <f>IF(SUM($D$20:$F$22)=0," ",F23+F24)</f>
        <v>411</v>
      </c>
      <c r="G25" s="37">
        <f t="shared" si="1"/>
        <v>1311</v>
      </c>
      <c r="I25" s="1" t="s">
        <v>24</v>
      </c>
    </row>
    <row r="26" spans="2:9" ht="30" customHeight="1" thickBot="1">
      <c r="B26" s="13"/>
      <c r="C26" s="48" t="s">
        <v>1</v>
      </c>
      <c r="D26" s="49">
        <f>IF(AND(D20+D21+D22=0)," ",IF(D25&gt;D14,2,(IF(D25&lt;D14,0,(IF(D25=D14,1))))))</f>
        <v>2</v>
      </c>
      <c r="E26" s="49">
        <f>IF(AND(E20+E21+E22=0)," ",IF(E25&gt;E14,2,(IF(E25&lt;E14,0,(IF(E25=E14,1))))))</f>
        <v>2</v>
      </c>
      <c r="F26" s="49">
        <f>IF(AND(F20+F21+F22=0)," ",IF(F25&gt;F14,2,(IF(F25&lt;F14,0,(IF(F25=F14,1))))))</f>
        <v>0</v>
      </c>
      <c r="G26" s="49">
        <f>IF(AND(G20+G21+G22=0)," ",IF(G25&gt;G14,2,(IF(G25&lt;G14,0,(IF(G25=G14,1))))))</f>
        <v>0</v>
      </c>
      <c r="I26" s="1">
        <f>IF(SUM($D$9:$F$11)=0," ",D26+E26+F26+G26)</f>
        <v>4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2" t="str">
        <f>Feuil1!B1</f>
        <v>Résultats Doublette Journée du 02/03/2023</v>
      </c>
      <c r="C1" s="62"/>
      <c r="D1" s="62"/>
      <c r="E1" s="62"/>
      <c r="F1" s="62"/>
      <c r="G1" s="62"/>
      <c r="H1" s="62"/>
      <c r="I1" s="62"/>
    </row>
    <row r="2" spans="3:7" ht="17.25">
      <c r="C2" s="2"/>
      <c r="D2" s="2"/>
      <c r="E2" s="2"/>
      <c r="F2" s="2"/>
      <c r="G2" s="2"/>
    </row>
    <row r="3" spans="2:9" ht="17.25">
      <c r="B3" s="64" t="str">
        <f>Feuil1!B3</f>
        <v>2 ème Période</v>
      </c>
      <c r="C3" s="64"/>
      <c r="D3" s="64"/>
      <c r="E3" s="64"/>
      <c r="F3" s="64"/>
      <c r="G3" s="64"/>
      <c r="H3" s="64"/>
      <c r="I3" s="64"/>
    </row>
    <row r="4" spans="2:9" ht="17.25">
      <c r="B4" s="66" t="str">
        <f>Feuil1!B4</f>
        <v>5 ème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59" t="s">
        <v>10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7</v>
      </c>
      <c r="C8" s="50" t="str">
        <f>Feuil7!C12</f>
        <v>Equipe 6</v>
      </c>
      <c r="D8" s="17" t="s">
        <v>14</v>
      </c>
      <c r="E8" s="18" t="s">
        <v>15</v>
      </c>
      <c r="F8" s="19" t="s">
        <v>16</v>
      </c>
      <c r="G8" s="20" t="s">
        <v>2</v>
      </c>
    </row>
    <row r="9" spans="2:7" ht="30" customHeight="1">
      <c r="B9" s="21">
        <f>Feuil7!B12</f>
        <v>31</v>
      </c>
      <c r="C9" s="22" t="str">
        <f>Feuil7!A12</f>
        <v>Morel Anne-Gaelle</v>
      </c>
      <c r="D9" s="23">
        <v>186</v>
      </c>
      <c r="E9" s="24">
        <v>149</v>
      </c>
      <c r="F9" s="25">
        <v>178</v>
      </c>
      <c r="G9" s="26">
        <f aca="true" t="shared" si="0" ref="G9:G14">IF(SUM($D$9:$F$11)=0," ",D9+E9+F9)</f>
        <v>513</v>
      </c>
    </row>
    <row r="10" spans="2:7" ht="30" customHeight="1">
      <c r="B10" s="27">
        <f>Feuil7!B13</f>
        <v>35</v>
      </c>
      <c r="C10" s="28" t="str">
        <f>Feuil7!A13</f>
        <v>Mercier Régine</v>
      </c>
      <c r="D10" s="29">
        <v>147</v>
      </c>
      <c r="E10" s="30">
        <v>170</v>
      </c>
      <c r="F10" s="31">
        <v>150</v>
      </c>
      <c r="G10" s="32">
        <f t="shared" si="0"/>
        <v>467</v>
      </c>
    </row>
    <row r="11" spans="2:7" ht="30" customHeight="1" thickBot="1">
      <c r="B11" s="33"/>
      <c r="C11" s="34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66</v>
      </c>
      <c r="C12" s="38" t="s">
        <v>21</v>
      </c>
      <c r="D12" s="39">
        <f>IF(SUM($D$9:$F$11)=0," ",D9+D10+D11)</f>
        <v>333</v>
      </c>
      <c r="E12" s="24">
        <f>IF(SUM($D$9:$F$11)=0," ",E9+E10+E11)</f>
        <v>319</v>
      </c>
      <c r="F12" s="40">
        <f>IF(SUM($D$9:$F$11)=0," ",F9+F10+F11)</f>
        <v>328</v>
      </c>
      <c r="G12" s="26">
        <f t="shared" si="0"/>
        <v>980</v>
      </c>
    </row>
    <row r="13" spans="2:7" ht="30" customHeight="1" thickBot="1">
      <c r="B13" s="41"/>
      <c r="C13" s="42" t="s">
        <v>7</v>
      </c>
      <c r="D13" s="43">
        <f>$B$12</f>
        <v>66</v>
      </c>
      <c r="E13" s="30">
        <f>$B$12</f>
        <v>66</v>
      </c>
      <c r="F13" s="44">
        <f>$B$12</f>
        <v>66</v>
      </c>
      <c r="G13" s="32">
        <f t="shared" si="0"/>
        <v>198</v>
      </c>
    </row>
    <row r="14" spans="2:9" ht="30" customHeight="1" thickBot="1">
      <c r="B14" s="41"/>
      <c r="C14" s="42" t="s">
        <v>23</v>
      </c>
      <c r="D14" s="45">
        <f>IF(SUM($D$9:$F$11)=0," ",D12+D13)</f>
        <v>399</v>
      </c>
      <c r="E14" s="36">
        <f>IF(SUM($D$9:$F$11)=0," ",E12+E13)</f>
        <v>385</v>
      </c>
      <c r="F14" s="46">
        <f>IF(SUM($D$9:$F$11)=0," ",F12+F13)</f>
        <v>394</v>
      </c>
      <c r="G14" s="37">
        <f t="shared" si="0"/>
        <v>1178</v>
      </c>
      <c r="I14" s="1" t="s">
        <v>24</v>
      </c>
    </row>
    <row r="15" spans="2:9" ht="30" customHeight="1" thickBot="1">
      <c r="B15" s="47"/>
      <c r="C15" s="48" t="s">
        <v>1</v>
      </c>
      <c r="D15" s="49">
        <f>IF(AND(D9+D10+D11=0)," ",IF(D14&gt;D25,2,(IF(D14&lt;D25,0,(IF(D14=D25,1))))))</f>
        <v>2</v>
      </c>
      <c r="E15" s="49">
        <f>IF(AND(E9+E10+E11=0)," ",IF(E14&gt;E25,2,(IF(E14&lt;E25,0,(IF(E14=E25,1))))))</f>
        <v>0</v>
      </c>
      <c r="F15" s="49">
        <f>IF(AND(F9+F10+F11=0)," ",IF(F14&gt;F25,2,(IF(F14&lt;F25,0,(IF(F14=F25,1))))))</f>
        <v>2</v>
      </c>
      <c r="G15" s="49">
        <f>IF(AND(G9+G10+G11=0)," ",IF(G14&gt;G25,2,(IF(G14&lt;G25,0,(IF(G14=G25,1))))))</f>
        <v>0</v>
      </c>
      <c r="I15" s="1">
        <f>IF(SUM($D$9:$F$11)=0," ",D15+E15+F15+G15)</f>
        <v>4</v>
      </c>
    </row>
    <row r="16" spans="2:7" ht="30" customHeight="1" thickBot="1">
      <c r="B16" s="47"/>
      <c r="C16" s="47"/>
      <c r="D16" s="13"/>
      <c r="E16" s="13"/>
      <c r="F16" s="13"/>
      <c r="G16" s="13"/>
    </row>
    <row r="17" spans="2:7" ht="19.5" customHeight="1" thickBot="1">
      <c r="B17" s="47"/>
      <c r="C17" s="47"/>
      <c r="D17" s="59" t="s">
        <v>11</v>
      </c>
      <c r="E17" s="60"/>
      <c r="F17" s="61"/>
      <c r="G17" s="14"/>
    </row>
    <row r="18" spans="2:7" ht="19.5" customHeight="1" thickBot="1">
      <c r="B18" s="47"/>
      <c r="C18" s="47"/>
      <c r="D18" s="15"/>
      <c r="E18" s="15"/>
      <c r="F18" s="14"/>
      <c r="G18" s="14"/>
    </row>
    <row r="19" spans="2:7" ht="30" customHeight="1" thickBot="1">
      <c r="B19" s="16" t="s">
        <v>7</v>
      </c>
      <c r="C19" s="50" t="str">
        <f>Feuil7!C8</f>
        <v>Equipe 4</v>
      </c>
      <c r="D19" s="17" t="s">
        <v>14</v>
      </c>
      <c r="E19" s="18" t="s">
        <v>15</v>
      </c>
      <c r="F19" s="19" t="s">
        <v>16</v>
      </c>
      <c r="G19" s="51" t="s">
        <v>22</v>
      </c>
    </row>
    <row r="20" spans="2:7" ht="30" customHeight="1">
      <c r="B20" s="21">
        <f>Feuil7!B8</f>
        <v>20</v>
      </c>
      <c r="C20" s="56" t="str">
        <f>Feuil7!A8</f>
        <v>Gresselin Cyrille</v>
      </c>
      <c r="D20" s="23">
        <v>143</v>
      </c>
      <c r="E20" s="24">
        <v>233</v>
      </c>
      <c r="F20" s="25">
        <v>168</v>
      </c>
      <c r="G20" s="26">
        <f aca="true" t="shared" si="1" ref="G20:G25">IF(SUM($D$20:$F$22)=0," ",D20+E20+F20)</f>
        <v>544</v>
      </c>
    </row>
    <row r="21" spans="2:7" ht="30" customHeight="1">
      <c r="B21" s="27">
        <f>Feuil7!B9</f>
        <v>21</v>
      </c>
      <c r="C21" s="28" t="str">
        <f>Feuil7!A9</f>
        <v>Mercier Guy</v>
      </c>
      <c r="D21" s="29">
        <v>188</v>
      </c>
      <c r="E21" s="30">
        <v>191</v>
      </c>
      <c r="F21" s="31">
        <v>173</v>
      </c>
      <c r="G21" s="32">
        <f t="shared" si="1"/>
        <v>552</v>
      </c>
    </row>
    <row r="22" spans="2:7" ht="30" customHeight="1" thickBot="1">
      <c r="B22" s="33"/>
      <c r="C22" s="57"/>
      <c r="D22" s="35"/>
      <c r="E22" s="36"/>
      <c r="F22" s="15"/>
      <c r="G22" s="52">
        <f t="shared" si="1"/>
        <v>0</v>
      </c>
    </row>
    <row r="23" spans="2:7" ht="30" customHeight="1" thickBot="1">
      <c r="B23" s="16">
        <f>SUM(B20:B22)</f>
        <v>41</v>
      </c>
      <c r="C23" s="38" t="s">
        <v>21</v>
      </c>
      <c r="D23" s="39">
        <f>IF(SUM($D$20:$F$22)=0," ",D20+D21+D22)</f>
        <v>331</v>
      </c>
      <c r="E23" s="24">
        <f>IF(SUM($D$20:$F$22)=0," ",E20+E21+E22)</f>
        <v>424</v>
      </c>
      <c r="F23" s="40">
        <f>IF(SUM($D$20:$F$22)=0," ",F20+F21+F22)</f>
        <v>341</v>
      </c>
      <c r="G23" s="26">
        <f t="shared" si="1"/>
        <v>1096</v>
      </c>
    </row>
    <row r="24" spans="2:7" ht="30" customHeight="1" thickBot="1">
      <c r="B24" s="58"/>
      <c r="C24" s="42" t="s">
        <v>7</v>
      </c>
      <c r="D24" s="43">
        <f>$B$23</f>
        <v>41</v>
      </c>
      <c r="E24" s="30">
        <f>$B$23</f>
        <v>41</v>
      </c>
      <c r="F24" s="44">
        <f>$B$23</f>
        <v>41</v>
      </c>
      <c r="G24" s="32">
        <f t="shared" si="1"/>
        <v>123</v>
      </c>
    </row>
    <row r="25" spans="2:9" ht="30" customHeight="1" thickBot="1">
      <c r="B25" s="58"/>
      <c r="C25" s="42" t="s">
        <v>23</v>
      </c>
      <c r="D25" s="53">
        <f>IF(SUM($D$20:$F$22)=0," ",D23+D24)</f>
        <v>372</v>
      </c>
      <c r="E25" s="54">
        <f>IF(SUM($D$20:$F$22)=0," ",E23+E24)</f>
        <v>465</v>
      </c>
      <c r="F25" s="55">
        <f>IF(SUM($D$20:$F$22)=0," ",F23+F24)</f>
        <v>382</v>
      </c>
      <c r="G25" s="37">
        <f t="shared" si="1"/>
        <v>1219</v>
      </c>
      <c r="I25" s="1" t="s">
        <v>24</v>
      </c>
    </row>
    <row r="26" spans="2:9" ht="30" customHeight="1" thickBot="1">
      <c r="B26" s="13"/>
      <c r="C26" s="48" t="s">
        <v>1</v>
      </c>
      <c r="D26" s="49">
        <f>IF(AND(D20+D21+D22=0)," ",IF(D25&gt;D14,2,(IF(D25&lt;D14,0,(IF(D25=D14,1))))))</f>
        <v>0</v>
      </c>
      <c r="E26" s="49">
        <f>IF(AND(E20+E21+E22=0)," ",IF(E25&gt;E14,2,(IF(E25&lt;E14,0,(IF(E25=E14,1))))))</f>
        <v>2</v>
      </c>
      <c r="F26" s="49">
        <f>IF(AND(F20+F21+F22=0)," ",IF(F25&gt;F14,2,(IF(F25&lt;F14,0,(IF(F25=F14,1))))))</f>
        <v>0</v>
      </c>
      <c r="G26" s="49">
        <f>IF(AND(G20+G21+G22=0)," ",IF(G25&gt;G14,2,(IF(G25&lt;G14,0,(IF(G25=G14,1))))))</f>
        <v>2</v>
      </c>
      <c r="I26" s="1">
        <f>IF(SUM($D$9:$F$11)=0," ",D26+E26+F26+G26)</f>
        <v>4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2" t="str">
        <f>Feuil1!B1</f>
        <v>Résultats Doublette Journée du 02/03/2023</v>
      </c>
      <c r="C1" s="62"/>
      <c r="D1" s="62"/>
      <c r="E1" s="62"/>
      <c r="F1" s="62"/>
      <c r="G1" s="62"/>
      <c r="H1" s="62"/>
      <c r="I1" s="62"/>
    </row>
    <row r="2" spans="3:7" ht="17.25">
      <c r="C2" s="2"/>
      <c r="D2" s="2"/>
      <c r="E2" s="2"/>
      <c r="F2" s="2"/>
      <c r="G2" s="2"/>
    </row>
    <row r="3" spans="2:9" ht="17.25">
      <c r="B3" s="64" t="str">
        <f>Feuil1!B3</f>
        <v>2 ème Période</v>
      </c>
      <c r="C3" s="64"/>
      <c r="D3" s="64"/>
      <c r="E3" s="64"/>
      <c r="F3" s="64"/>
      <c r="G3" s="64"/>
      <c r="H3" s="64"/>
      <c r="I3" s="64"/>
    </row>
    <row r="4" spans="2:9" ht="17.25">
      <c r="B4" s="66" t="str">
        <f>Feuil1!B4</f>
        <v>5 ème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59" t="s">
        <v>12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7</v>
      </c>
      <c r="C8" s="50" t="str">
        <f>Feuil7!C10</f>
        <v>Equipe 5</v>
      </c>
      <c r="D8" s="17" t="s">
        <v>14</v>
      </c>
      <c r="E8" s="18" t="s">
        <v>15</v>
      </c>
      <c r="F8" s="19" t="s">
        <v>16</v>
      </c>
      <c r="G8" s="20" t="s">
        <v>2</v>
      </c>
    </row>
    <row r="9" spans="2:7" ht="30" customHeight="1">
      <c r="B9" s="21">
        <f>Feuil7!B10</f>
        <v>30</v>
      </c>
      <c r="C9" s="22" t="str">
        <f>Feuil7!A10</f>
        <v>Delafosse Florian</v>
      </c>
      <c r="D9" s="23">
        <v>154</v>
      </c>
      <c r="E9" s="24">
        <v>233</v>
      </c>
      <c r="F9" s="25">
        <v>162</v>
      </c>
      <c r="G9" s="26">
        <f aca="true" t="shared" si="0" ref="G9:G14">IF(SUM($D$9:$F$11)=0," ",D9+E9+F9)</f>
        <v>549</v>
      </c>
    </row>
    <row r="10" spans="2:7" ht="30" customHeight="1">
      <c r="B10" s="27">
        <f>Feuil7!B11</f>
        <v>35</v>
      </c>
      <c r="C10" s="28" t="str">
        <f>Feuil7!A11</f>
        <v>Clavier Fanfan</v>
      </c>
      <c r="D10" s="29">
        <v>173</v>
      </c>
      <c r="E10" s="30">
        <v>180</v>
      </c>
      <c r="F10" s="31">
        <v>190</v>
      </c>
      <c r="G10" s="32">
        <f t="shared" si="0"/>
        <v>543</v>
      </c>
    </row>
    <row r="11" spans="2:7" ht="30" customHeight="1" thickBot="1">
      <c r="B11" s="33"/>
      <c r="C11" s="34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65</v>
      </c>
      <c r="C12" s="38" t="s">
        <v>21</v>
      </c>
      <c r="D12" s="39">
        <f>IF(SUM($D$9:$F$11)=0," ",D9+D10+D11)</f>
        <v>327</v>
      </c>
      <c r="E12" s="24">
        <f>IF(SUM($D$9:$F$11)=0," ",E9+E10+E11)</f>
        <v>413</v>
      </c>
      <c r="F12" s="40">
        <f>IF(SUM($D$9:$F$11)=0," ",F9+F10+F11)</f>
        <v>352</v>
      </c>
      <c r="G12" s="26">
        <f t="shared" si="0"/>
        <v>1092</v>
      </c>
    </row>
    <row r="13" spans="2:7" ht="30" customHeight="1" thickBot="1">
      <c r="B13" s="41"/>
      <c r="C13" s="42" t="s">
        <v>7</v>
      </c>
      <c r="D13" s="43">
        <f>$B$12</f>
        <v>65</v>
      </c>
      <c r="E13" s="30">
        <f>$B$12</f>
        <v>65</v>
      </c>
      <c r="F13" s="44">
        <f>$B$12</f>
        <v>65</v>
      </c>
      <c r="G13" s="32">
        <f t="shared" si="0"/>
        <v>195</v>
      </c>
    </row>
    <row r="14" spans="2:9" ht="30" customHeight="1" thickBot="1">
      <c r="B14" s="41"/>
      <c r="C14" s="42" t="s">
        <v>23</v>
      </c>
      <c r="D14" s="45">
        <f>IF(SUM($D$9:$F$11)=0," ",D12+D13)</f>
        <v>392</v>
      </c>
      <c r="E14" s="36">
        <f>IF(SUM($D$9:$F$11)=0," ",E12+E13)</f>
        <v>478</v>
      </c>
      <c r="F14" s="46">
        <f>IF(SUM($D$9:$F$11)=0," ",F12+F13)</f>
        <v>417</v>
      </c>
      <c r="G14" s="37">
        <f t="shared" si="0"/>
        <v>1287</v>
      </c>
      <c r="I14" s="1" t="s">
        <v>24</v>
      </c>
    </row>
    <row r="15" spans="2:9" ht="30" customHeight="1" thickBot="1">
      <c r="B15" s="47"/>
      <c r="C15" s="48" t="s">
        <v>1</v>
      </c>
      <c r="D15" s="49">
        <f>IF(AND(D9+D10+D11=0)," ",IF(D14&gt;D25,2,(IF(D14&lt;D25,0,(IF(D14=D25,1))))))</f>
        <v>2</v>
      </c>
      <c r="E15" s="49">
        <f>IF(AND(E9+E10+E11=0)," ",IF(E14&gt;E25,2,(IF(E14&lt;E25,0,(IF(E14=E25,1))))))</f>
        <v>2</v>
      </c>
      <c r="F15" s="49">
        <f>IF(AND(F9+F10+F11=0)," ",IF(F14&gt;F25,2,(IF(F14&lt;F25,0,(IF(F14=F25,1))))))</f>
        <v>2</v>
      </c>
      <c r="G15" s="49">
        <f>IF(AND(G9+G10+G11=0)," ",IF(G14&gt;G25,2,(IF(G14&lt;G25,0,(IF(G14=G25,1))))))</f>
        <v>2</v>
      </c>
      <c r="I15" s="1">
        <f>IF(SUM($D$9:$F$11)=0," ",D15+E15+F15+G15)</f>
        <v>8</v>
      </c>
    </row>
    <row r="16" spans="2:7" ht="30" customHeight="1" thickBot="1">
      <c r="B16" s="47"/>
      <c r="C16" s="47"/>
      <c r="D16" s="13"/>
      <c r="E16" s="13"/>
      <c r="F16" s="13"/>
      <c r="G16" s="13"/>
    </row>
    <row r="17" spans="2:7" ht="19.5" customHeight="1" thickBot="1">
      <c r="B17" s="47"/>
      <c r="C17" s="47"/>
      <c r="D17" s="59" t="s">
        <v>13</v>
      </c>
      <c r="E17" s="60"/>
      <c r="F17" s="61"/>
      <c r="G17" s="14"/>
    </row>
    <row r="18" spans="2:7" ht="19.5" customHeight="1" thickBot="1">
      <c r="B18" s="47"/>
      <c r="C18" s="47"/>
      <c r="D18" s="15"/>
      <c r="E18" s="15"/>
      <c r="F18" s="14"/>
      <c r="G18" s="14"/>
    </row>
    <row r="19" spans="2:7" ht="30" customHeight="1" thickBot="1">
      <c r="B19" s="16" t="s">
        <v>7</v>
      </c>
      <c r="C19" s="50" t="str">
        <f>Feuil7!C4</f>
        <v>Equipe 2</v>
      </c>
      <c r="D19" s="17" t="s">
        <v>14</v>
      </c>
      <c r="E19" s="18" t="s">
        <v>15</v>
      </c>
      <c r="F19" s="19" t="s">
        <v>16</v>
      </c>
      <c r="G19" s="51" t="s">
        <v>22</v>
      </c>
    </row>
    <row r="20" spans="2:7" ht="30" customHeight="1">
      <c r="B20" s="21">
        <f>Feuil7!B4</f>
        <v>42</v>
      </c>
      <c r="C20" s="22" t="str">
        <f>Feuil7!A4</f>
        <v>Gadais Cathy</v>
      </c>
      <c r="D20" s="23">
        <v>165</v>
      </c>
      <c r="E20" s="24">
        <v>169</v>
      </c>
      <c r="F20" s="25">
        <v>159</v>
      </c>
      <c r="G20" s="26">
        <f aca="true" t="shared" si="1" ref="G20:G25">IF(SUM($D$20:$F$22)=0," ",D20+E20+F20)</f>
        <v>493</v>
      </c>
    </row>
    <row r="21" spans="2:7" ht="30" customHeight="1">
      <c r="B21" s="27">
        <f>Feuil7!B5</f>
        <v>31</v>
      </c>
      <c r="C21" s="28" t="str">
        <f>Feuil7!A5</f>
        <v>Ganné Gilles</v>
      </c>
      <c r="D21" s="29">
        <v>142</v>
      </c>
      <c r="E21" s="30">
        <v>153</v>
      </c>
      <c r="F21" s="31">
        <v>145</v>
      </c>
      <c r="G21" s="32">
        <f t="shared" si="1"/>
        <v>440</v>
      </c>
    </row>
    <row r="22" spans="2:7" ht="30" customHeight="1" thickBot="1">
      <c r="B22" s="33"/>
      <c r="C22" s="34"/>
      <c r="D22" s="35"/>
      <c r="E22" s="36"/>
      <c r="F22" s="15"/>
      <c r="G22" s="52">
        <f t="shared" si="1"/>
        <v>0</v>
      </c>
    </row>
    <row r="23" spans="2:7" ht="30" customHeight="1" thickBot="1">
      <c r="B23" s="16">
        <f>SUM(B20:B22)</f>
        <v>73</v>
      </c>
      <c r="C23" s="38" t="s">
        <v>21</v>
      </c>
      <c r="D23" s="39">
        <f>IF(SUM($D$20:$F$22)=0," ",D20+D21+D22)</f>
        <v>307</v>
      </c>
      <c r="E23" s="24">
        <f aca="true" t="shared" si="2" ref="E23:F25">IF(SUM($D$20:$F$22)=0," ",E20+E21+E22)</f>
        <v>322</v>
      </c>
      <c r="F23" s="40">
        <f t="shared" si="2"/>
        <v>304</v>
      </c>
      <c r="G23" s="26">
        <f t="shared" si="1"/>
        <v>933</v>
      </c>
    </row>
    <row r="24" spans="2:7" ht="30" customHeight="1" thickBot="1">
      <c r="B24" s="58"/>
      <c r="C24" s="42" t="s">
        <v>7</v>
      </c>
      <c r="D24" s="43">
        <f>$B$23</f>
        <v>73</v>
      </c>
      <c r="E24" s="30">
        <f>$B$23</f>
        <v>73</v>
      </c>
      <c r="F24" s="29">
        <f>$B$23</f>
        <v>73</v>
      </c>
      <c r="G24" s="32">
        <f t="shared" si="1"/>
        <v>219</v>
      </c>
    </row>
    <row r="25" spans="2:9" ht="30" customHeight="1" thickBot="1">
      <c r="B25" s="58"/>
      <c r="C25" s="42" t="s">
        <v>23</v>
      </c>
      <c r="D25" s="53">
        <f>IF(SUM($D$20:$F$22)=0," ",D22+D23+D24)</f>
        <v>380</v>
      </c>
      <c r="E25" s="54">
        <f>IF(SUM($D$20:$F$22)=0," ",E22+E23+E24)</f>
        <v>395</v>
      </c>
      <c r="F25" s="55">
        <f t="shared" si="2"/>
        <v>377</v>
      </c>
      <c r="G25" s="37">
        <f t="shared" si="1"/>
        <v>1152</v>
      </c>
      <c r="I25" s="1" t="s">
        <v>24</v>
      </c>
    </row>
    <row r="26" spans="2:9" ht="30" customHeight="1" thickBot="1">
      <c r="B26" s="13"/>
      <c r="C26" s="48" t="s">
        <v>1</v>
      </c>
      <c r="D26" s="49">
        <f>IF(AND(D20+D21+D22=0)," ",IF(D25&gt;D14,2,(IF(D25&lt;D14,0,(IF(D25=D14,1))))))</f>
        <v>0</v>
      </c>
      <c r="E26" s="49">
        <f>IF(AND(E20+E21+E22=0)," ",IF(E25&gt;E14,2,(IF(E25&lt;E14,0,(IF(E25=E14,1))))))</f>
        <v>0</v>
      </c>
      <c r="F26" s="49">
        <f>IF(AND(F20+F21+F22=0)," ",IF(F25&gt;F14,2,(IF(F25&lt;F14,0,(IF(F25=F14,1))))))</f>
        <v>0</v>
      </c>
      <c r="G26" s="49">
        <f>IF(AND(G20+G21+G22=0)," ",IF(G25&gt;G14,2,(IF(G25&lt;G14,0,(IF(G25=G14,1))))))</f>
        <v>0</v>
      </c>
      <c r="I26" s="1">
        <f>IF(SUM($D$9:$F$11)=0," ",D26+E26+F26+G26)</f>
        <v>0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  <ignoredErrors>
    <ignoredError sqref="D24:F2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22.57421875" style="0" bestFit="1" customWidth="1"/>
  </cols>
  <sheetData>
    <row r="1" ht="13.5" thickBot="1"/>
    <row r="2" spans="1:6" ht="19.5" customHeight="1">
      <c r="A2" s="3" t="str">
        <f>'[2]Feuil7'!$A$2</f>
        <v>Delafosse Nicolas</v>
      </c>
      <c r="B2" s="4">
        <f>'[1]P2J5'!$D8</f>
        <v>17</v>
      </c>
      <c r="C2" s="68" t="s">
        <v>0</v>
      </c>
      <c r="D2" s="7">
        <f>Feuil2!G9</f>
        <v>495</v>
      </c>
      <c r="E2" s="8">
        <f>Feuil4!G9</f>
        <v>555</v>
      </c>
      <c r="F2" s="12">
        <f>Feuil2!I15</f>
        <v>2</v>
      </c>
    </row>
    <row r="3" spans="1:6" ht="19.5" customHeight="1" thickBot="1">
      <c r="A3" s="5" t="str">
        <f>'[2]Feuil7'!$A$3</f>
        <v>Lecarpentier Denis</v>
      </c>
      <c r="B3" s="6">
        <f>'[1]P2J5'!$D9</f>
        <v>31</v>
      </c>
      <c r="C3" s="69"/>
      <c r="D3" s="9">
        <f>Feuil2!G10</f>
        <v>604</v>
      </c>
      <c r="E3" s="10">
        <v>626</v>
      </c>
      <c r="F3" s="11">
        <f>Feuil4!I15</f>
        <v>4</v>
      </c>
    </row>
    <row r="4" spans="1:6" ht="19.5" customHeight="1">
      <c r="A4" s="3" t="str">
        <f>'[3]Feuil7'!$A$4</f>
        <v>Gadais Cathy</v>
      </c>
      <c r="B4" s="4">
        <f>'[1]P2J5'!$D10</f>
        <v>42</v>
      </c>
      <c r="C4" s="68" t="s">
        <v>8</v>
      </c>
      <c r="D4" s="7">
        <f>Feuil1!G20</f>
        <v>550</v>
      </c>
      <c r="E4" s="8">
        <f>Feuil6!G20</f>
        <v>493</v>
      </c>
      <c r="F4" s="12">
        <f>Feuil1!I26</f>
        <v>2</v>
      </c>
    </row>
    <row r="5" spans="1:6" ht="19.5" customHeight="1" thickBot="1">
      <c r="A5" s="5" t="str">
        <f>'[2]Feuil7'!$A$5</f>
        <v>Ganné Gilles</v>
      </c>
      <c r="B5" s="6">
        <f>'[1]P2J5'!$D11</f>
        <v>31</v>
      </c>
      <c r="C5" s="69"/>
      <c r="D5" s="9">
        <f>Feuil1!G21</f>
        <v>442</v>
      </c>
      <c r="E5" s="10">
        <f>Feuil6!G21</f>
        <v>440</v>
      </c>
      <c r="F5" s="11">
        <f>Feuil6!I26</f>
        <v>0</v>
      </c>
    </row>
    <row r="6" spans="1:6" ht="19.5" customHeight="1">
      <c r="A6" s="3" t="str">
        <f>'[3]Feuil7'!$A$6</f>
        <v>Gadais Alain</v>
      </c>
      <c r="B6" s="4">
        <f>'[1]P2J5'!$D12</f>
        <v>30</v>
      </c>
      <c r="C6" s="68" t="s">
        <v>20</v>
      </c>
      <c r="D6" s="7">
        <f>Feuil3!G9</f>
        <v>494</v>
      </c>
      <c r="E6" s="8">
        <f>Feuil4!G20</f>
        <v>577</v>
      </c>
      <c r="F6" s="12">
        <f>Feuil3!I15</f>
        <v>4</v>
      </c>
    </row>
    <row r="7" spans="1:6" ht="19.5" customHeight="1" thickBot="1">
      <c r="A7" s="5" t="str">
        <f>'[2]Feuil7'!$A$7</f>
        <v>Levesque Bernard</v>
      </c>
      <c r="B7" s="6">
        <f>'[1]P2J5'!$D13</f>
        <v>40</v>
      </c>
      <c r="C7" s="69"/>
      <c r="D7" s="9">
        <f>Feuil3!G10</f>
        <v>519</v>
      </c>
      <c r="E7" s="10">
        <f>Feuil4!G21</f>
        <v>524</v>
      </c>
      <c r="F7" s="11">
        <f>Feuil4!I26</f>
        <v>4</v>
      </c>
    </row>
    <row r="8" spans="1:6" ht="19.5" customHeight="1">
      <c r="A8" s="3" t="str">
        <f>'[2]Feuil7'!$A$8</f>
        <v>Gresselin Cyrille</v>
      </c>
      <c r="B8" s="4">
        <f>'[1]P2J5'!$D14</f>
        <v>20</v>
      </c>
      <c r="C8" s="68" t="s">
        <v>17</v>
      </c>
      <c r="D8" s="7">
        <f>Feuil1!G9</f>
        <v>577</v>
      </c>
      <c r="E8" s="8">
        <f>Feuil5!G20</f>
        <v>544</v>
      </c>
      <c r="F8" s="12">
        <f>Feuil1!I15</f>
        <v>6</v>
      </c>
    </row>
    <row r="9" spans="1:6" ht="19.5" customHeight="1" thickBot="1">
      <c r="A9" s="5" t="str">
        <f>'[2]Feuil7'!$A$9</f>
        <v>Mercier Guy</v>
      </c>
      <c r="B9" s="6">
        <f>'[1]P2J5'!$D15</f>
        <v>21</v>
      </c>
      <c r="C9" s="69"/>
      <c r="D9" s="9">
        <f>Feuil1!G10</f>
        <v>544</v>
      </c>
      <c r="E9" s="10">
        <f>Feuil5!G21</f>
        <v>552</v>
      </c>
      <c r="F9" s="11">
        <f>Feuil5!I26</f>
        <v>4</v>
      </c>
    </row>
    <row r="10" spans="1:6" ht="19.5" customHeight="1">
      <c r="A10" s="3" t="str">
        <f>'[3]Feuil7'!$A$10</f>
        <v>Delafosse Florian</v>
      </c>
      <c r="B10" s="4">
        <f>'[1]P2J5'!$D16</f>
        <v>30</v>
      </c>
      <c r="C10" s="68" t="s">
        <v>18</v>
      </c>
      <c r="D10" s="7">
        <f>Feuil2!G20</f>
        <v>560</v>
      </c>
      <c r="E10" s="8">
        <f>Feuil6!G9</f>
        <v>549</v>
      </c>
      <c r="F10" s="12">
        <f>Feuil2!I26</f>
        <v>6</v>
      </c>
    </row>
    <row r="11" spans="1:6" ht="19.5" customHeight="1" thickBot="1">
      <c r="A11" s="5" t="str">
        <f>'[2]Feuil7'!$A$11</f>
        <v>Clavier Fanfan</v>
      </c>
      <c r="B11" s="6">
        <f>'[1]P2J5'!$D17</f>
        <v>35</v>
      </c>
      <c r="C11" s="69"/>
      <c r="D11" s="9">
        <f>Feuil2!G21</f>
        <v>524</v>
      </c>
      <c r="E11" s="10">
        <f>Feuil6!G10</f>
        <v>543</v>
      </c>
      <c r="F11" s="11">
        <f>Feuil6!I15</f>
        <v>8</v>
      </c>
    </row>
    <row r="12" spans="1:6" ht="19.5" customHeight="1" thickBot="1">
      <c r="A12" s="3" t="str">
        <f>'[3]Feuil7'!$A$12</f>
        <v>Morel Anne-Gaelle</v>
      </c>
      <c r="B12" s="6">
        <f>'[1]P2J5'!$D18</f>
        <v>31</v>
      </c>
      <c r="C12" s="68" t="s">
        <v>19</v>
      </c>
      <c r="D12" s="7">
        <f>Feuil3!G20</f>
        <v>524</v>
      </c>
      <c r="E12" s="8">
        <f>Feuil5!G9</f>
        <v>513</v>
      </c>
      <c r="F12" s="12">
        <f>Feuil3!I26</f>
        <v>4</v>
      </c>
    </row>
    <row r="13" spans="1:6" ht="19.5" customHeight="1" thickBot="1">
      <c r="A13" s="5" t="str">
        <f>'[2]Feuil7'!$A$13</f>
        <v>Mercier Régine</v>
      </c>
      <c r="B13" s="6">
        <f>'[1]P2J5'!$D19</f>
        <v>35</v>
      </c>
      <c r="C13" s="69"/>
      <c r="D13" s="9">
        <f>Feuil3!G21</f>
        <v>506</v>
      </c>
      <c r="E13" s="10">
        <f>Feuil5!G10</f>
        <v>467</v>
      </c>
      <c r="F13" s="11">
        <f>Feuil5!I15</f>
        <v>4</v>
      </c>
    </row>
  </sheetData>
  <sheetProtection/>
  <mergeCells count="6">
    <mergeCell ref="C10:C11"/>
    <mergeCell ref="C12:C13"/>
    <mergeCell ref="C2:C3"/>
    <mergeCell ref="C4:C5"/>
    <mergeCell ref="C6:C7"/>
    <mergeCell ref="C8:C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2023-02-28T13:53:19Z</cp:lastPrinted>
  <dcterms:created xsi:type="dcterms:W3CDTF">2006-09-29T13:44:50Z</dcterms:created>
  <dcterms:modified xsi:type="dcterms:W3CDTF">2023-03-03T12:59:26Z</dcterms:modified>
  <cp:category/>
  <cp:version/>
  <cp:contentType/>
  <cp:contentStatus/>
</cp:coreProperties>
</file>